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50" windowHeight="9525" activeTab="0"/>
  </bookViews>
  <sheets>
    <sheet name="HARMONY  34" sheetId="1" r:id="rId1"/>
    <sheet name="Дополнительные опции" sheetId="2" r:id="rId2"/>
  </sheets>
  <definedNames>
    <definedName name="_xlnm.Print_Area" localSheetId="0">'HARMONY  34'!$A$1:$B$56</definedName>
  </definedNames>
  <calcPr fullCalcOnLoad="1"/>
</workbook>
</file>

<file path=xl/sharedStrings.xml><?xml version="1.0" encoding="utf-8"?>
<sst xmlns="http://schemas.openxmlformats.org/spreadsheetml/2006/main" count="211" uniqueCount="163">
  <si>
    <t>std</t>
  </si>
  <si>
    <t>A 2006</t>
  </si>
  <si>
    <t>HARMONY 34'</t>
  </si>
  <si>
    <t>€ Ex-Vat</t>
  </si>
  <si>
    <t>Rigid boom vang</t>
  </si>
  <si>
    <t>Двигатель Volvo 29 hp</t>
  </si>
  <si>
    <t>Защита генуи от воздействия ультрафиолета</t>
  </si>
  <si>
    <t>Лэзи бэг (мешок для майнания грота, крепящийся на гик)</t>
  </si>
  <si>
    <t>Грот со сквозными латами и система авторифления</t>
  </si>
  <si>
    <t>Шторки и антимоскитные сетки на люки</t>
  </si>
  <si>
    <t>Шторки на иллюминаторы</t>
  </si>
  <si>
    <t>Электрический холодильник с системой энергосбережения</t>
  </si>
  <si>
    <t>Второй сервисный аккумулятор 143 ампера</t>
  </si>
  <si>
    <t>Проводка 220 с двумя розетками в яхте</t>
  </si>
  <si>
    <t>Зарядное устройство 30 ампер от сети 220 на стоянке</t>
  </si>
  <si>
    <t>700w электробрашпиль</t>
  </si>
  <si>
    <t>Горячий душ в кокпите</t>
  </si>
  <si>
    <t>Откидная лестница для купания</t>
  </si>
  <si>
    <t>Кронштейн для подвесного мотора на релинге</t>
  </si>
  <si>
    <t>Кожанное покрытие штурвала</t>
  </si>
  <si>
    <t>Чехол для штурвала и консоли</t>
  </si>
  <si>
    <t>Магнитола CD/MP3 с двумя встроенными колонками в салоне</t>
  </si>
  <si>
    <t>Два водонепроницаемых динамика в кокпите</t>
  </si>
  <si>
    <t>Полная стоимость пакета "Комфорт" Ex-VAT</t>
  </si>
  <si>
    <t>15% скидка при заказе пакета полностью</t>
  </si>
  <si>
    <t>Базовая комплектация Ex-VAT в €вро</t>
  </si>
  <si>
    <t>Впервые Harmony 34 будет представлена на выставке в Ля Рошели 7 – 12 сентября.
По вопросам посещения выставки обращайтесь по телефону +7 (926) 531 3935</t>
  </si>
  <si>
    <t xml:space="preserve"> Пакет "Комфорт":</t>
  </si>
  <si>
    <t xml:space="preserve"> Пакет "Электроника":</t>
  </si>
  <si>
    <t>Raymarine tridata ST60 speedo/log/depth</t>
  </si>
  <si>
    <t>Raymarine ST60 ветроуказатель скорость/направление</t>
  </si>
  <si>
    <t>Репитер на штурманском столе</t>
  </si>
  <si>
    <t>Цветной GPS чартплоттер R435</t>
  </si>
  <si>
    <t>Автопилот ST 6001</t>
  </si>
  <si>
    <t>Радиостанция УКВ + DSC (устройство цифрового селективного вызова)</t>
  </si>
  <si>
    <t>Пакет "Гоночный":</t>
  </si>
  <si>
    <t>Mylar/Polyester трирадиальные грот и генуя с двумя рядами рифов</t>
  </si>
  <si>
    <t>Ассиметричный спинакер с носком</t>
  </si>
  <si>
    <t>Такелаж для ассиметричного спинакера</t>
  </si>
  <si>
    <t>Дополнительные лебедки для спинакера</t>
  </si>
  <si>
    <t>Складной трехлопастной винт</t>
  </si>
  <si>
    <t>Жесткая оттяжка гика</t>
  </si>
  <si>
    <t>Длинный киль</t>
  </si>
  <si>
    <t>Полная стоимость пакета "Электроника" Ex-VAT</t>
  </si>
  <si>
    <t>Итого за пакет</t>
  </si>
  <si>
    <t>Полная стоимость пакета "Гоночный" Ex-VAT</t>
  </si>
  <si>
    <t>A - 2006</t>
  </si>
  <si>
    <t>Std</t>
  </si>
  <si>
    <t>Kevlar reinforced resin transfer moulding (RTM) hull</t>
  </si>
  <si>
    <t>Gelcoat coloured hull</t>
  </si>
  <si>
    <t>blue, grey or red</t>
  </si>
  <si>
    <t>X</t>
  </si>
  <si>
    <t>2 cabins version</t>
  </si>
  <si>
    <t>3 cabins version</t>
  </si>
  <si>
    <t>4 cabins version</t>
  </si>
  <si>
    <t>Extra cost for Volvo 29hp engine</t>
  </si>
  <si>
    <t>Extra cost for Volvo 39hp engine</t>
  </si>
  <si>
    <t>Extra cost for Volvo 55hp engine</t>
  </si>
  <si>
    <t>Extra cost for Volvo 75hp engine</t>
  </si>
  <si>
    <t>Extra cost for Yanmar 29hp engine</t>
  </si>
  <si>
    <t>Extra cost for Yanmar 39hp engine</t>
  </si>
  <si>
    <t>Extra cost for Yanmar 54hp engine</t>
  </si>
  <si>
    <t>Extra cost for folding three blades propeller</t>
  </si>
  <si>
    <t>Shaft rope cutter</t>
  </si>
  <si>
    <t>Additional 80 liters fuel tank capacity</t>
  </si>
  <si>
    <t>EMS2 fully battened main for furling mast</t>
  </si>
  <si>
    <t>Gennaker with Facnor furling system</t>
  </si>
  <si>
    <t>Asymmetric spinnaker with sock</t>
  </si>
  <si>
    <t>Asymmetric spinnaker gear</t>
  </si>
  <si>
    <t>Storm jib</t>
  </si>
  <si>
    <t>Spinnaker winches</t>
  </si>
  <si>
    <t>Upgrated genoa winches</t>
  </si>
  <si>
    <t>Electrical coach roof winch (per unit)</t>
  </si>
  <si>
    <t>Sprayhood</t>
  </si>
  <si>
    <t>Bimini</t>
  </si>
  <si>
    <t>Heating - water system</t>
  </si>
  <si>
    <t>Additional warm air outlet</t>
  </si>
  <si>
    <t>Dinner service for 8</t>
  </si>
  <si>
    <t>Guardrail doors on both side</t>
  </si>
  <si>
    <t>GRP cockpit table</t>
  </si>
  <si>
    <t>Convertible saloon table to double berth</t>
  </si>
  <si>
    <t>Cockpit cushions</t>
  </si>
  <si>
    <t>Teak side decks and teak cockpit sole</t>
  </si>
  <si>
    <t>Bow thruster in tunnel with additional battery</t>
  </si>
  <si>
    <t>12v 50l/h  watermaker</t>
  </si>
  <si>
    <t>Deep draft lead keel</t>
  </si>
  <si>
    <t>ST6001 Autopilot</t>
  </si>
  <si>
    <t xml:space="preserve">24 Miles radar for C70 or C80 </t>
  </si>
  <si>
    <t>Repeater at chart table</t>
  </si>
  <si>
    <t>15" inch LCD TV set with DVD</t>
  </si>
  <si>
    <t>Category A safety equipment for 6 people including raft</t>
  </si>
  <si>
    <t>Category A safety equipment for 8 people including raft</t>
  </si>
  <si>
    <t>Category A safety equipment for 10 people including raft</t>
  </si>
  <si>
    <t>Primary anchor chain and rode</t>
  </si>
  <si>
    <t>Secondary anchor chain and rode</t>
  </si>
  <si>
    <t>Mooring kit including lines and fenders</t>
  </si>
  <si>
    <t>Application of epoxy proctection</t>
  </si>
  <si>
    <t>Antifouling</t>
  </si>
  <si>
    <t>Корпус усиленный кевларом</t>
  </si>
  <si>
    <t>Цвет корпуса синий-серый-красный</t>
  </si>
  <si>
    <t>2 каюты</t>
  </si>
  <si>
    <t>3 каюты</t>
  </si>
  <si>
    <t>4 каюты</t>
  </si>
  <si>
    <t>Доплата за Yanmar 29 л.с</t>
  </si>
  <si>
    <t>Доплата за Yanmar 39 л.с</t>
  </si>
  <si>
    <t>Доплата за Yanmar 54 л.с</t>
  </si>
  <si>
    <t>Защита винта от наматывания концов и сетей</t>
  </si>
  <si>
    <t>Дополнительный 80L топливный бак</t>
  </si>
  <si>
    <t>Грот EMS2 (ноухау Elvström-Sobstad) для закрутки в мачту</t>
  </si>
  <si>
    <t>Генакер на закрутке Facnor</t>
  </si>
  <si>
    <t>Штормовой стаксель</t>
  </si>
  <si>
    <t>Доплата за складной винт (пакет "Гоночный")</t>
  </si>
  <si>
    <t>Ассиметричный спинакер с носком (пакет "Гоночный")</t>
  </si>
  <si>
    <t>Такелаж для ассиметричного спинакера (пакет "Гоночный")</t>
  </si>
  <si>
    <t>Лебедки для спинакера (пакет "Гоночный")</t>
  </si>
  <si>
    <t>Гоночные Lewmar лебедки для генуи</t>
  </si>
  <si>
    <t>Электрические лебедки на крыше рубки (цена за штуку)</t>
  </si>
  <si>
    <t>Жеская оттяжка гика (пакет "Гоночный")</t>
  </si>
  <si>
    <t>Брызгозащитный козырёк</t>
  </si>
  <si>
    <t>Тент от солнца над кокпитом (Бимини)</t>
  </si>
  <si>
    <t>Водяная система отопления</t>
  </si>
  <si>
    <t>Дополнительный выходной канал для тёплого воздуха</t>
  </si>
  <si>
    <t>Дверцы в леерах на двух бортах</t>
  </si>
  <si>
    <t>Стол в кокпите</t>
  </si>
  <si>
    <t>Складной стол в салоне, трансформирующийся в 2-спальую кровать</t>
  </si>
  <si>
    <t>Подушки для кокпита</t>
  </si>
  <si>
    <t>Тиковое покрытие палубы и пайолов в кокпите</t>
  </si>
  <si>
    <t>Тоннельное подруливающее устройство со своим аккумулятором</t>
  </si>
  <si>
    <t>Опреснитель 12 вольт 50 литров в час</t>
  </si>
  <si>
    <t>Автопилот ST 6001 (пакет "Электроника")</t>
  </si>
  <si>
    <t>Радар с радиусом 24 мили для чартплоттера Raychart C70 и C80</t>
  </si>
  <si>
    <t>Репитер на штурманском столе (пакет "Электроника")</t>
  </si>
  <si>
    <t>Телевизор LCD 15' и DVD</t>
  </si>
  <si>
    <t>Средства безопасности на 6 человек по категории A</t>
  </si>
  <si>
    <t>Средства безопасности на 8 человек по категории A</t>
  </si>
  <si>
    <t>Средства безопасности на 10 человек по категории A</t>
  </si>
  <si>
    <t>Якорь и якорная цепь</t>
  </si>
  <si>
    <t>Второй якорь</t>
  </si>
  <si>
    <t>Полный комплект швартовых и кранцев</t>
  </si>
  <si>
    <t>Защитное покрытие корпуса</t>
  </si>
  <si>
    <t>Необрастайка</t>
  </si>
  <si>
    <t>Доплата за Volvo 29 л.с (пакет "Комфорт" для H34)</t>
  </si>
  <si>
    <t>Доплата за Volvo 39 л.с (пакет "Комфорт" для H38)</t>
  </si>
  <si>
    <t>Доплата за Volvo 55 л.с (пакет "Комфорт" для H42)</t>
  </si>
  <si>
    <t>Доплата за Volvo 75 л.с (пакет "Комфорт" для H47)</t>
  </si>
  <si>
    <t>Спуск на воду, установка рангоута в порту Ля Рошель</t>
  </si>
  <si>
    <t>Спуск на воду, установка рангоута на Средиземке в порту Пин Ролан</t>
  </si>
  <si>
    <t>Обеденный сервиз на 8 человек</t>
  </si>
  <si>
    <t>Итого за опции</t>
  </si>
  <si>
    <t>Необходимые опции, которые можно реализовать своими силами</t>
  </si>
  <si>
    <t>Рекомендуемые опции</t>
  </si>
  <si>
    <t>Безусловные опции</t>
  </si>
  <si>
    <t>*Поставьте 1 в столбце C в строках, содержащих необходимые вам опции и автоматически получите итоговую стоимость в конце таблицы</t>
  </si>
  <si>
    <t>HARMONY YACHTS
тариф действителен с сентября 2005</t>
  </si>
  <si>
    <t>Стоимость дополнительных опций
список на следующем листе Excel "Дополнительные опции"</t>
  </si>
  <si>
    <t>H34</t>
  </si>
  <si>
    <t>H38</t>
  </si>
  <si>
    <t>H42</t>
  </si>
  <si>
    <t>H47</t>
  </si>
  <si>
    <t>Скидка 5% при заказе до 15 декабря 2005 года</t>
  </si>
  <si>
    <t>Итого за Harmony 34 в выбранной комплектации</t>
  </si>
  <si>
    <t>Цена со скидкой*</t>
  </si>
  <si>
    <t>*Цена указана без налогов, во Франции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</si>
</sst>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0\ _€_-;\-* #,##0.000\ _€_-;_-* &quot;-&quot;??\ _€_-;_-@_-"/>
    <numFmt numFmtId="173" formatCode="_-* #,##0.0000\ _€_-;\-* #,##0.0000\ _€_-;_-* &quot;-&quot;??\ _€_-;_-@_-"/>
    <numFmt numFmtId="174" formatCode="_-* #,##0.00000\ _€_-;\-* #,##0.00000\ _€_-;_-* &quot;-&quot;??\ _€_-;_-@_-"/>
    <numFmt numFmtId="175" formatCode="_-* #,##0.000000\ _€_-;\-* #,##0.000000\ _€_-;_-* &quot;-&quot;??\ _€_-;_-@_-"/>
    <numFmt numFmtId="176" formatCode="_-* #,##0.0000000\ _€_-;\-* #,##0.0000000\ _€_-;_-* &quot;-&quot;??\ _€_-;_-@_-"/>
    <numFmt numFmtId="177" formatCode="_-* #,##0.00000000\ _€_-;\-* #,##0.00000000\ _€_-;_-* &quot;-&quot;??\ _€_-;_-@_-"/>
    <numFmt numFmtId="178" formatCode="_-* #,##0.0\ _€_-;\-* #,##0.0\ _€_-;_-* &quot;-&quot;??\ _€_-;_-@_-"/>
    <numFmt numFmtId="179" formatCode="_-* #,##0\ _€_-;\-* #,##0\ _€_-;_-* &quot;-&quot;??\ _€_-;_-@_-"/>
    <numFmt numFmtId="180" formatCode="0.0%"/>
    <numFmt numFmtId="181" formatCode="[$-40C]dddd\ d\ mmmm\ yyyy"/>
    <numFmt numFmtId="182" formatCode="[$-40C]d\-mmm\-yy;@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u val="single"/>
      <sz val="12"/>
      <name val="Century Gothic"/>
      <family val="2"/>
    </font>
    <font>
      <b/>
      <i/>
      <sz val="11"/>
      <name val="Century"/>
      <family val="1"/>
    </font>
    <font>
      <b/>
      <sz val="18"/>
      <name val="Arial"/>
      <family val="2"/>
    </font>
    <font>
      <b/>
      <sz val="7"/>
      <name val="Arial"/>
      <family val="0"/>
    </font>
    <font>
      <b/>
      <i/>
      <sz val="7"/>
      <name val="Century"/>
      <family val="1"/>
    </font>
    <font>
      <b/>
      <i/>
      <sz val="20"/>
      <name val="Arial"/>
      <family val="2"/>
    </font>
    <font>
      <b/>
      <i/>
      <sz val="16"/>
      <name val="Arial"/>
      <family val="2"/>
    </font>
    <font>
      <i/>
      <sz val="20"/>
      <name val="Arial"/>
      <family val="2"/>
    </font>
    <font>
      <b/>
      <sz val="14"/>
      <name val="Century"/>
      <family val="1"/>
    </font>
    <font>
      <b/>
      <sz val="7"/>
      <name val="Century"/>
      <family val="1"/>
    </font>
    <font>
      <b/>
      <sz val="11"/>
      <name val="Century"/>
      <family val="1"/>
    </font>
    <font>
      <sz val="11"/>
      <name val="Arial"/>
      <family val="0"/>
    </font>
    <font>
      <b/>
      <sz val="11"/>
      <name val="Arial"/>
      <family val="0"/>
    </font>
    <font>
      <b/>
      <sz val="14"/>
      <name val="Arial"/>
      <family val="0"/>
    </font>
    <font>
      <b/>
      <i/>
      <sz val="14"/>
      <name val="Century"/>
      <family val="1"/>
    </font>
    <font>
      <sz val="14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79" fontId="0" fillId="0" borderId="0" xfId="18" applyNumberFormat="1" applyAlignment="1">
      <alignment/>
    </xf>
    <xf numFmtId="179" fontId="0" fillId="0" borderId="0" xfId="18" applyNumberFormat="1" applyFill="1" applyAlignment="1">
      <alignment/>
    </xf>
    <xf numFmtId="0" fontId="3" fillId="0" borderId="0" xfId="0" applyFont="1" applyAlignment="1">
      <alignment/>
    </xf>
    <xf numFmtId="179" fontId="0" fillId="0" borderId="0" xfId="18" applyNumberFormat="1" applyFill="1" applyBorder="1" applyAlignment="1">
      <alignment/>
    </xf>
    <xf numFmtId="179" fontId="2" fillId="0" borderId="0" xfId="18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179" fontId="2" fillId="0" borderId="0" xfId="18" applyNumberFormat="1" applyFont="1" applyFill="1" applyBorder="1" applyAlignment="1">
      <alignment/>
    </xf>
    <xf numFmtId="0" fontId="0" fillId="0" borderId="0" xfId="0" applyFill="1" applyAlignment="1">
      <alignment/>
    </xf>
    <xf numFmtId="179" fontId="2" fillId="0" borderId="2" xfId="18" applyNumberFormat="1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79" fontId="1" fillId="0" borderId="4" xfId="18" applyNumberFormat="1" applyFont="1" applyFill="1" applyBorder="1" applyAlignment="1">
      <alignment/>
    </xf>
    <xf numFmtId="179" fontId="1" fillId="0" borderId="5" xfId="18" applyNumberFormat="1" applyFont="1" applyFill="1" applyBorder="1" applyAlignment="1">
      <alignment/>
    </xf>
    <xf numFmtId="179" fontId="1" fillId="0" borderId="6" xfId="18" applyNumberFormat="1" applyFont="1" applyFill="1" applyBorder="1" applyAlignment="1">
      <alignment/>
    </xf>
    <xf numFmtId="179" fontId="1" fillId="0" borderId="7" xfId="1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9" fontId="3" fillId="0" borderId="4" xfId="18" applyNumberFormat="1" applyFont="1" applyFill="1" applyBorder="1" applyAlignment="1">
      <alignment horizontal="center"/>
    </xf>
    <xf numFmtId="179" fontId="3" fillId="0" borderId="5" xfId="18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179" fontId="1" fillId="0" borderId="8" xfId="18" applyNumberFormat="1" applyFont="1" applyFill="1" applyBorder="1" applyAlignment="1">
      <alignment horizontal="center"/>
    </xf>
    <xf numFmtId="179" fontId="1" fillId="0" borderId="9" xfId="18" applyNumberFormat="1" applyFont="1" applyFill="1" applyBorder="1" applyAlignment="1">
      <alignment/>
    </xf>
    <xf numFmtId="0" fontId="6" fillId="0" borderId="4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179" fontId="1" fillId="0" borderId="10" xfId="18" applyNumberFormat="1" applyFont="1" applyFill="1" applyBorder="1" applyAlignment="1">
      <alignment/>
    </xf>
    <xf numFmtId="179" fontId="1" fillId="0" borderId="10" xfId="18" applyNumberFormat="1" applyFont="1" applyFill="1" applyBorder="1" applyAlignment="1" quotePrefix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179" fontId="2" fillId="3" borderId="2" xfId="18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9" fontId="2" fillId="0" borderId="0" xfId="18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3" fontId="15" fillId="0" borderId="2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7" fillId="0" borderId="19" xfId="0" applyFont="1" applyBorder="1" applyAlignment="1">
      <alignment/>
    </xf>
    <xf numFmtId="3" fontId="17" fillId="0" borderId="19" xfId="0" applyNumberFormat="1" applyFont="1" applyBorder="1" applyAlignment="1">
      <alignment horizontal="center"/>
    </xf>
    <xf numFmtId="3" fontId="17" fillId="0" borderId="1" xfId="0" applyNumberFormat="1" applyFont="1" applyBorder="1" applyAlignment="1">
      <alignment horizontal="center"/>
    </xf>
    <xf numFmtId="3" fontId="17" fillId="0" borderId="12" xfId="0" applyNumberFormat="1" applyFont="1" applyBorder="1" applyAlignment="1">
      <alignment horizontal="center"/>
    </xf>
    <xf numFmtId="3" fontId="8" fillId="0" borderId="12" xfId="0" applyNumberFormat="1" applyFont="1" applyFill="1" applyBorder="1" applyAlignment="1">
      <alignment horizontal="left"/>
    </xf>
    <xf numFmtId="0" fontId="18" fillId="0" borderId="0" xfId="0" applyFont="1" applyAlignment="1">
      <alignment/>
    </xf>
    <xf numFmtId="0" fontId="17" fillId="0" borderId="20" xfId="0" applyFont="1" applyBorder="1" applyAlignment="1">
      <alignment/>
    </xf>
    <xf numFmtId="3" fontId="17" fillId="0" borderId="20" xfId="0" applyNumberFormat="1" applyFont="1" applyBorder="1" applyAlignment="1">
      <alignment horizontal="center"/>
    </xf>
    <xf numFmtId="3" fontId="17" fillId="0" borderId="21" xfId="0" applyNumberFormat="1" applyFont="1" applyBorder="1" applyAlignment="1">
      <alignment horizontal="center"/>
    </xf>
    <xf numFmtId="3" fontId="17" fillId="0" borderId="22" xfId="0" applyNumberFormat="1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3" fontId="8" fillId="0" borderId="22" xfId="0" applyNumberFormat="1" applyFont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3" fontId="17" fillId="0" borderId="13" xfId="0" applyNumberFormat="1" applyFont="1" applyBorder="1" applyAlignment="1">
      <alignment horizontal="center"/>
    </xf>
    <xf numFmtId="3" fontId="17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19" fillId="0" borderId="0" xfId="0" applyFont="1" applyAlignment="1">
      <alignment/>
    </xf>
    <xf numFmtId="0" fontId="8" fillId="0" borderId="0" xfId="0" applyFont="1" applyAlignment="1">
      <alignment horizontal="left"/>
    </xf>
    <xf numFmtId="3" fontId="17" fillId="0" borderId="2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23" xfId="0" applyFont="1" applyBorder="1" applyAlignment="1">
      <alignment/>
    </xf>
    <xf numFmtId="0" fontId="8" fillId="0" borderId="21" xfId="0" applyFont="1" applyBorder="1" applyAlignment="1">
      <alignment horizontal="left"/>
    </xf>
    <xf numFmtId="0" fontId="17" fillId="4" borderId="20" xfId="0" applyFont="1" applyFill="1" applyBorder="1" applyAlignment="1">
      <alignment/>
    </xf>
    <xf numFmtId="3" fontId="17" fillId="4" borderId="20" xfId="0" applyNumberFormat="1" applyFont="1" applyFill="1" applyBorder="1" applyAlignment="1">
      <alignment horizontal="center"/>
    </xf>
    <xf numFmtId="0" fontId="17" fillId="4" borderId="2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/>
    </xf>
    <xf numFmtId="3" fontId="17" fillId="5" borderId="2" xfId="0" applyNumberFormat="1" applyFont="1" applyFill="1" applyBorder="1" applyAlignment="1">
      <alignment horizontal="center"/>
    </xf>
    <xf numFmtId="0" fontId="17" fillId="5" borderId="20" xfId="0" applyFont="1" applyFill="1" applyBorder="1" applyAlignment="1">
      <alignment horizontal="center" vertical="center"/>
    </xf>
    <xf numFmtId="3" fontId="17" fillId="5" borderId="20" xfId="0" applyNumberFormat="1" applyFont="1" applyFill="1" applyBorder="1" applyAlignment="1">
      <alignment horizontal="center"/>
    </xf>
    <xf numFmtId="0" fontId="17" fillId="6" borderId="20" xfId="0" applyFont="1" applyFill="1" applyBorder="1" applyAlignment="1">
      <alignment horizontal="center" vertical="center"/>
    </xf>
    <xf numFmtId="3" fontId="17" fillId="4" borderId="19" xfId="0" applyNumberFormat="1" applyFont="1" applyFill="1" applyBorder="1" applyAlignment="1">
      <alignment horizontal="center"/>
    </xf>
    <xf numFmtId="3" fontId="17" fillId="6" borderId="20" xfId="0" applyNumberFormat="1" applyFont="1" applyFill="1" applyBorder="1" applyAlignment="1">
      <alignment horizontal="center"/>
    </xf>
    <xf numFmtId="0" fontId="17" fillId="6" borderId="20" xfId="0" applyFont="1" applyFill="1" applyBorder="1" applyAlignment="1">
      <alignment/>
    </xf>
    <xf numFmtId="3" fontId="17" fillId="6" borderId="19" xfId="0" applyNumberFormat="1" applyFont="1" applyFill="1" applyBorder="1" applyAlignment="1">
      <alignment horizontal="center"/>
    </xf>
    <xf numFmtId="0" fontId="17" fillId="5" borderId="20" xfId="0" applyFont="1" applyFill="1" applyBorder="1" applyAlignment="1">
      <alignment/>
    </xf>
    <xf numFmtId="3" fontId="17" fillId="5" borderId="19" xfId="0" applyNumberFormat="1" applyFont="1" applyFill="1" applyBorder="1" applyAlignment="1">
      <alignment horizontal="center"/>
    </xf>
    <xf numFmtId="0" fontId="15" fillId="0" borderId="23" xfId="0" applyFont="1" applyBorder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1" fillId="6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9" xfId="0" applyFont="1" applyBorder="1" applyAlignment="1">
      <alignment horizontal="center" wrapText="1"/>
    </xf>
    <xf numFmtId="179" fontId="1" fillId="0" borderId="2" xfId="18" applyNumberFormat="1" applyFont="1" applyFill="1" applyBorder="1" applyAlignment="1">
      <alignment/>
    </xf>
    <xf numFmtId="0" fontId="0" fillId="0" borderId="18" xfId="0" applyBorder="1" applyAlignment="1">
      <alignment/>
    </xf>
    <xf numFmtId="0" fontId="6" fillId="0" borderId="16" xfId="0" applyFont="1" applyFill="1" applyBorder="1" applyAlignment="1">
      <alignment horizontal="left" wrapText="1"/>
    </xf>
    <xf numFmtId="0" fontId="16" fillId="0" borderId="15" xfId="0" applyFont="1" applyBorder="1" applyAlignment="1">
      <alignment horizontal="center" vertical="center"/>
    </xf>
    <xf numFmtId="3" fontId="20" fillId="0" borderId="2" xfId="0" applyNumberFormat="1" applyFont="1" applyBorder="1" applyAlignment="1">
      <alignment horizontal="center" vertical="center"/>
    </xf>
    <xf numFmtId="179" fontId="2" fillId="0" borderId="2" xfId="18" applyNumberFormat="1" applyFont="1" applyFill="1" applyBorder="1" applyAlignment="1">
      <alignment/>
    </xf>
    <xf numFmtId="0" fontId="20" fillId="0" borderId="16" xfId="0" applyFont="1" applyFill="1" applyBorder="1" applyAlignment="1">
      <alignment horizontal="left" wrapText="1"/>
    </xf>
    <xf numFmtId="0" fontId="22" fillId="0" borderId="18" xfId="0" applyFont="1" applyBorder="1" applyAlignment="1">
      <alignment/>
    </xf>
    <xf numFmtId="179" fontId="20" fillId="0" borderId="2" xfId="0" applyNumberFormat="1" applyFont="1" applyFill="1" applyBorder="1" applyAlignment="1">
      <alignment/>
    </xf>
    <xf numFmtId="0" fontId="2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1428750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400175" cy="6953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01"/>
  <sheetViews>
    <sheetView tabSelected="1" workbookViewId="0" topLeftCell="A1">
      <selection activeCell="A65" sqref="A65"/>
    </sheetView>
  </sheetViews>
  <sheetFormatPr defaultColWidth="9.140625" defaultRowHeight="12.75"/>
  <cols>
    <col min="1" max="1" width="75.8515625" style="0" customWidth="1"/>
    <col min="2" max="2" width="16.140625" style="1" customWidth="1"/>
    <col min="3" max="3" width="18.28125" style="0" customWidth="1"/>
    <col min="4" max="16384" width="11.421875" style="0" customWidth="1"/>
  </cols>
  <sheetData>
    <row r="5" spans="1:2" ht="6" customHeight="1" thickBot="1">
      <c r="A5" s="3"/>
      <c r="B5" s="5"/>
    </row>
    <row r="6" spans="1:2" s="8" customFormat="1" ht="32.25" customHeight="1" thickBot="1">
      <c r="A6" s="36" t="s">
        <v>26</v>
      </c>
      <c r="B6" s="6" t="s">
        <v>1</v>
      </c>
    </row>
    <row r="7" spans="1:2" s="8" customFormat="1" ht="21.75" customHeight="1" thickBot="1">
      <c r="A7" s="35" t="s">
        <v>2</v>
      </c>
      <c r="B7" s="9" t="s">
        <v>3</v>
      </c>
    </row>
    <row r="8" spans="1:2" s="13" customFormat="1" ht="12.75" customHeight="1" thickBot="1">
      <c r="A8" s="33"/>
      <c r="B8" s="34"/>
    </row>
    <row r="9" spans="1:3" s="8" customFormat="1" ht="16.5" thickBot="1">
      <c r="A9" s="21" t="s">
        <v>25</v>
      </c>
      <c r="B9" s="32">
        <v>71613</v>
      </c>
      <c r="C9" s="110">
        <v>71613</v>
      </c>
    </row>
    <row r="10" spans="1:2" s="13" customFormat="1" ht="10.5" customHeight="1">
      <c r="A10" s="18"/>
      <c r="B10" s="7"/>
    </row>
    <row r="11" spans="1:2" s="8" customFormat="1" ht="15.75" thickBot="1">
      <c r="A11" s="11" t="s">
        <v>27</v>
      </c>
      <c r="B11" s="4"/>
    </row>
    <row r="12" spans="1:2" s="8" customFormat="1" ht="14.25" thickBot="1">
      <c r="A12" s="29" t="s">
        <v>5</v>
      </c>
      <c r="B12" s="14">
        <v>1705</v>
      </c>
    </row>
    <row r="13" spans="1:2" s="8" customFormat="1" ht="14.25" thickBot="1">
      <c r="A13" s="29" t="s">
        <v>6</v>
      </c>
      <c r="B13" s="15">
        <v>433</v>
      </c>
    </row>
    <row r="14" spans="1:2" s="8" customFormat="1" ht="14.25" thickBot="1">
      <c r="A14" s="29" t="s">
        <v>8</v>
      </c>
      <c r="B14" s="15">
        <v>1238</v>
      </c>
    </row>
    <row r="15" spans="1:2" s="8" customFormat="1" ht="14.25" thickBot="1">
      <c r="A15" s="29" t="s">
        <v>7</v>
      </c>
      <c r="B15" s="15">
        <v>643</v>
      </c>
    </row>
    <row r="16" spans="1:2" s="8" customFormat="1" ht="14.25" thickBot="1">
      <c r="A16" s="29" t="s">
        <v>9</v>
      </c>
      <c r="B16" s="15">
        <v>327</v>
      </c>
    </row>
    <row r="17" spans="1:2" s="8" customFormat="1" ht="14.25" thickBot="1">
      <c r="A17" s="29" t="s">
        <v>10</v>
      </c>
      <c r="B17" s="15">
        <v>222</v>
      </c>
    </row>
    <row r="18" spans="1:2" s="8" customFormat="1" ht="14.25" thickBot="1">
      <c r="A18" s="29" t="s">
        <v>11</v>
      </c>
      <c r="B18" s="15">
        <v>687</v>
      </c>
    </row>
    <row r="19" spans="1:2" s="8" customFormat="1" ht="14.25" thickBot="1">
      <c r="A19" s="29" t="s">
        <v>12</v>
      </c>
      <c r="B19" s="15">
        <v>226</v>
      </c>
    </row>
    <row r="20" spans="1:2" s="8" customFormat="1" ht="14.25" thickBot="1">
      <c r="A20" s="29" t="s">
        <v>13</v>
      </c>
      <c r="B20" s="15">
        <v>410</v>
      </c>
    </row>
    <row r="21" spans="1:2" s="8" customFormat="1" ht="14.25" thickBot="1">
      <c r="A21" s="29" t="s">
        <v>14</v>
      </c>
      <c r="B21" s="15">
        <v>1384</v>
      </c>
    </row>
    <row r="22" spans="1:2" s="8" customFormat="1" ht="14.25" thickBot="1">
      <c r="A22" s="29" t="s">
        <v>15</v>
      </c>
      <c r="B22" s="15">
        <v>1865</v>
      </c>
    </row>
    <row r="23" spans="1:2" s="8" customFormat="1" ht="14.25" thickBot="1">
      <c r="A23" s="29" t="s">
        <v>16</v>
      </c>
      <c r="B23" s="15">
        <v>297</v>
      </c>
    </row>
    <row r="24" spans="1:2" s="8" customFormat="1" ht="14.25" thickBot="1">
      <c r="A24" s="29" t="s">
        <v>17</v>
      </c>
      <c r="B24" s="15">
        <v>400</v>
      </c>
    </row>
    <row r="25" spans="1:2" s="8" customFormat="1" ht="14.25" thickBot="1">
      <c r="A25" s="29" t="s">
        <v>18</v>
      </c>
      <c r="B25" s="15">
        <v>123</v>
      </c>
    </row>
    <row r="26" spans="1:2" s="8" customFormat="1" ht="14.25" thickBot="1">
      <c r="A26" s="29" t="s">
        <v>20</v>
      </c>
      <c r="B26" s="15">
        <v>334</v>
      </c>
    </row>
    <row r="27" spans="1:2" s="8" customFormat="1" ht="14.25" thickBot="1">
      <c r="A27" s="29" t="s">
        <v>19</v>
      </c>
      <c r="B27" s="15">
        <v>123</v>
      </c>
    </row>
    <row r="28" spans="1:2" s="8" customFormat="1" ht="14.25" thickBot="1">
      <c r="A28" s="29" t="s">
        <v>21</v>
      </c>
      <c r="B28" s="15">
        <v>533</v>
      </c>
    </row>
    <row r="29" spans="1:2" s="8" customFormat="1" ht="14.25" thickBot="1">
      <c r="A29" s="29" t="s">
        <v>22</v>
      </c>
      <c r="B29" s="16">
        <v>245</v>
      </c>
    </row>
    <row r="30" spans="1:2" s="8" customFormat="1" ht="12.75">
      <c r="A30" s="24" t="s">
        <v>23</v>
      </c>
      <c r="B30" s="27">
        <f>SUM(B12:B29)</f>
        <v>11195</v>
      </c>
    </row>
    <row r="31" spans="1:2" s="8" customFormat="1" ht="13.5" thickBot="1">
      <c r="A31" s="26" t="s">
        <v>24</v>
      </c>
      <c r="B31" s="22">
        <f>-B30*15%</f>
        <v>-1679.25</v>
      </c>
    </row>
    <row r="32" spans="1:3" s="8" customFormat="1" ht="13.5" thickBot="1">
      <c r="A32" s="25" t="s">
        <v>44</v>
      </c>
      <c r="B32" s="23">
        <f>B30+B31</f>
        <v>9515.75</v>
      </c>
      <c r="C32" s="105">
        <v>9516</v>
      </c>
    </row>
    <row r="33" spans="1:2" s="8" customFormat="1" ht="8.25" customHeight="1">
      <c r="A33" s="10"/>
      <c r="B33" s="2"/>
    </row>
    <row r="34" spans="1:2" s="8" customFormat="1" ht="15.75" thickBot="1">
      <c r="A34" s="11" t="s">
        <v>28</v>
      </c>
      <c r="B34" s="2"/>
    </row>
    <row r="35" spans="1:2" s="8" customFormat="1" ht="13.5">
      <c r="A35" s="29" t="s">
        <v>29</v>
      </c>
      <c r="B35" s="19" t="s">
        <v>0</v>
      </c>
    </row>
    <row r="36" spans="1:2" s="8" customFormat="1" ht="13.5">
      <c r="A36" s="30" t="s">
        <v>30</v>
      </c>
      <c r="B36" s="20" t="s">
        <v>0</v>
      </c>
    </row>
    <row r="37" spans="1:2" s="8" customFormat="1" ht="13.5">
      <c r="A37" s="30" t="s">
        <v>31</v>
      </c>
      <c r="B37" s="15">
        <v>657</v>
      </c>
    </row>
    <row r="38" spans="1:2" s="8" customFormat="1" ht="13.5">
      <c r="A38" s="30" t="s">
        <v>32</v>
      </c>
      <c r="B38" s="15">
        <v>1615</v>
      </c>
    </row>
    <row r="39" spans="1:2" s="8" customFormat="1" ht="13.5">
      <c r="A39" s="30" t="s">
        <v>33</v>
      </c>
      <c r="B39" s="15">
        <v>4131</v>
      </c>
    </row>
    <row r="40" spans="1:2" s="8" customFormat="1" ht="14.25" thickBot="1">
      <c r="A40" s="31" t="s">
        <v>34</v>
      </c>
      <c r="B40" s="16">
        <v>588</v>
      </c>
    </row>
    <row r="41" spans="1:2" s="8" customFormat="1" ht="12.75">
      <c r="A41" s="24" t="s">
        <v>43</v>
      </c>
      <c r="B41" s="28">
        <f>SUM(B37:B40)</f>
        <v>6991</v>
      </c>
    </row>
    <row r="42" spans="1:2" s="8" customFormat="1" ht="13.5" thickBot="1">
      <c r="A42" s="26" t="s">
        <v>24</v>
      </c>
      <c r="B42" s="22">
        <f>-B41*15%</f>
        <v>-1048.6499999999999</v>
      </c>
    </row>
    <row r="43" spans="1:4" s="8" customFormat="1" ht="13.5" thickBot="1">
      <c r="A43" s="25" t="s">
        <v>44</v>
      </c>
      <c r="B43" s="23">
        <f>B41+B42</f>
        <v>5942.35</v>
      </c>
      <c r="C43" s="105">
        <f>B43*D43</f>
        <v>0</v>
      </c>
      <c r="D43" s="8">
        <v>0</v>
      </c>
    </row>
    <row r="44" spans="1:2" s="8" customFormat="1" ht="12.75">
      <c r="A44" s="10"/>
      <c r="B44" s="2"/>
    </row>
    <row r="45" spans="1:2" s="8" customFormat="1" ht="15.75" thickBot="1">
      <c r="A45" s="11" t="s">
        <v>35</v>
      </c>
      <c r="B45" s="2"/>
    </row>
    <row r="46" spans="1:2" s="8" customFormat="1" ht="13.5">
      <c r="A46" s="29" t="s">
        <v>36</v>
      </c>
      <c r="B46" s="14">
        <v>2442</v>
      </c>
    </row>
    <row r="47" spans="1:2" s="8" customFormat="1" ht="13.5">
      <c r="A47" s="30" t="s">
        <v>37</v>
      </c>
      <c r="B47" s="15">
        <v>2586</v>
      </c>
    </row>
    <row r="48" spans="1:2" s="8" customFormat="1" ht="13.5">
      <c r="A48" s="30" t="s">
        <v>38</v>
      </c>
      <c r="B48" s="15">
        <v>276</v>
      </c>
    </row>
    <row r="49" spans="1:2" s="8" customFormat="1" ht="13.5">
      <c r="A49" s="30" t="s">
        <v>39</v>
      </c>
      <c r="B49" s="15">
        <v>783</v>
      </c>
    </row>
    <row r="50" spans="1:2" s="8" customFormat="1" ht="13.5">
      <c r="A50" s="30" t="s">
        <v>40</v>
      </c>
      <c r="B50" s="15">
        <v>1588</v>
      </c>
    </row>
    <row r="51" spans="1:2" s="8" customFormat="1" ht="13.5">
      <c r="A51" s="30" t="s">
        <v>41</v>
      </c>
      <c r="B51" s="15">
        <v>539</v>
      </c>
    </row>
    <row r="52" spans="1:2" s="8" customFormat="1" ht="14.25" thickBot="1">
      <c r="A52" s="31" t="s">
        <v>42</v>
      </c>
      <c r="B52" s="17">
        <v>2753</v>
      </c>
    </row>
    <row r="53" spans="1:2" s="8" customFormat="1" ht="12.75">
      <c r="A53" s="24" t="s">
        <v>45</v>
      </c>
      <c r="B53" s="27">
        <f>SUM(B46:B52)</f>
        <v>10967</v>
      </c>
    </row>
    <row r="54" spans="1:2" s="8" customFormat="1" ht="13.5" thickBot="1">
      <c r="A54" s="26" t="s">
        <v>24</v>
      </c>
      <c r="B54" s="22">
        <f>-B53*15%</f>
        <v>-1645.05</v>
      </c>
    </row>
    <row r="55" spans="1:4" s="8" customFormat="1" ht="13.5" thickBot="1">
      <c r="A55" s="25" t="s">
        <v>44</v>
      </c>
      <c r="B55" s="23">
        <f>B53+B54</f>
        <v>9321.95</v>
      </c>
      <c r="C55" s="105">
        <f>B55*D55</f>
        <v>0</v>
      </c>
      <c r="D55" s="8">
        <v>0</v>
      </c>
    </row>
    <row r="56" s="13" customFormat="1" ht="12.75">
      <c r="B56" s="4"/>
    </row>
    <row r="57" spans="1:2" s="8" customFormat="1" ht="13.5" thickBot="1">
      <c r="A57" s="12"/>
      <c r="B57" s="2"/>
    </row>
    <row r="58" spans="1:3" s="8" customFormat="1" ht="29.25" customHeight="1" thickBot="1">
      <c r="A58" s="107" t="s">
        <v>154</v>
      </c>
      <c r="B58" s="106"/>
      <c r="C58" s="105">
        <f>'Дополнительные опции'!B68</f>
        <v>8450</v>
      </c>
    </row>
    <row r="59" spans="1:2" s="8" customFormat="1" ht="13.5" thickBot="1">
      <c r="A59" s="13"/>
      <c r="B59" s="2"/>
    </row>
    <row r="60" spans="1:3" s="114" customFormat="1" ht="21.75" customHeight="1" thickBot="1">
      <c r="A60" s="111" t="s">
        <v>160</v>
      </c>
      <c r="B60" s="112"/>
      <c r="C60" s="113">
        <f>C9+C32+C43+C55+C58</f>
        <v>89579</v>
      </c>
    </row>
    <row r="61" spans="1:3" s="114" customFormat="1" ht="21.75" customHeight="1" thickBot="1">
      <c r="A61" s="111" t="s">
        <v>159</v>
      </c>
      <c r="B61" s="112"/>
      <c r="C61" s="113">
        <f>C60*5%</f>
        <v>4478.95</v>
      </c>
    </row>
    <row r="62" spans="1:3" s="114" customFormat="1" ht="21" customHeight="1" thickBot="1">
      <c r="A62" s="111" t="s">
        <v>161</v>
      </c>
      <c r="B62" s="112"/>
      <c r="C62" s="113">
        <f>C60-C61</f>
        <v>85100.05</v>
      </c>
    </row>
    <row r="63" s="8" customFormat="1" ht="12.75">
      <c r="B63" s="2"/>
    </row>
    <row r="64" spans="1:2" s="8" customFormat="1" ht="12.75">
      <c r="A64" s="8" t="s">
        <v>162</v>
      </c>
      <c r="B64" s="2"/>
    </row>
    <row r="65" s="8" customFormat="1" ht="12.75">
      <c r="B65" s="2"/>
    </row>
    <row r="66" s="8" customFormat="1" ht="12.75">
      <c r="B66" s="2"/>
    </row>
    <row r="67" s="8" customFormat="1" ht="12.75">
      <c r="B67" s="2"/>
    </row>
    <row r="68" s="8" customFormat="1" ht="12.75">
      <c r="B68" s="2"/>
    </row>
    <row r="69" s="8" customFormat="1" ht="12.75">
      <c r="B69" s="2"/>
    </row>
    <row r="70" s="8" customFormat="1" ht="12.75">
      <c r="B70" s="2"/>
    </row>
    <row r="71" s="8" customFormat="1" ht="12.75">
      <c r="B71" s="2"/>
    </row>
    <row r="72" s="8" customFormat="1" ht="12.75">
      <c r="B72" s="2"/>
    </row>
    <row r="73" s="8" customFormat="1" ht="12.75">
      <c r="B73" s="2"/>
    </row>
    <row r="74" s="8" customFormat="1" ht="12.75">
      <c r="B74" s="2"/>
    </row>
    <row r="75" s="8" customFormat="1" ht="12.75">
      <c r="B75" s="2"/>
    </row>
    <row r="76" s="8" customFormat="1" ht="12.75">
      <c r="B76" s="2"/>
    </row>
    <row r="77" s="8" customFormat="1" ht="12.75">
      <c r="B77" s="2"/>
    </row>
    <row r="78" s="8" customFormat="1" ht="12.75">
      <c r="B78" s="2"/>
    </row>
    <row r="79" s="8" customFormat="1" ht="12.75">
      <c r="B79" s="2"/>
    </row>
    <row r="80" s="8" customFormat="1" ht="12.75">
      <c r="B80" s="2"/>
    </row>
    <row r="81" s="8" customFormat="1" ht="12.75">
      <c r="B81" s="2"/>
    </row>
    <row r="82" s="8" customFormat="1" ht="12.75">
      <c r="B82" s="2"/>
    </row>
    <row r="83" s="8" customFormat="1" ht="12.75">
      <c r="B83" s="2"/>
    </row>
    <row r="84" s="8" customFormat="1" ht="12.75">
      <c r="B84" s="2"/>
    </row>
    <row r="85" s="8" customFormat="1" ht="12.75">
      <c r="B85" s="2"/>
    </row>
    <row r="86" s="8" customFormat="1" ht="12.75">
      <c r="B86" s="2"/>
    </row>
    <row r="87" s="8" customFormat="1" ht="12.75">
      <c r="B87" s="2"/>
    </row>
    <row r="88" s="8" customFormat="1" ht="12.75">
      <c r="B88" s="2"/>
    </row>
    <row r="89" s="8" customFormat="1" ht="12.75">
      <c r="B89" s="2"/>
    </row>
    <row r="90" s="8" customFormat="1" ht="12.75">
      <c r="B90" s="2"/>
    </row>
    <row r="91" s="8" customFormat="1" ht="12.75">
      <c r="B91" s="2"/>
    </row>
    <row r="92" s="8" customFormat="1" ht="12.75">
      <c r="B92" s="2"/>
    </row>
    <row r="93" s="8" customFormat="1" ht="12.75">
      <c r="B93" s="2"/>
    </row>
    <row r="94" s="8" customFormat="1" ht="12.75">
      <c r="B94" s="2"/>
    </row>
    <row r="95" s="8" customFormat="1" ht="12.75">
      <c r="B95" s="2"/>
    </row>
    <row r="96" s="8" customFormat="1" ht="12.75">
      <c r="B96" s="2"/>
    </row>
    <row r="97" s="8" customFormat="1" ht="12.75">
      <c r="B97" s="2"/>
    </row>
    <row r="98" s="8" customFormat="1" ht="12.75">
      <c r="B98" s="2"/>
    </row>
    <row r="99" s="8" customFormat="1" ht="12.75">
      <c r="B99" s="2"/>
    </row>
    <row r="100" s="8" customFormat="1" ht="12.75">
      <c r="B100" s="2"/>
    </row>
    <row r="101" s="8" customFormat="1" ht="12.75">
      <c r="B101" s="2"/>
    </row>
  </sheetData>
  <mergeCells count="4">
    <mergeCell ref="A58:B58"/>
    <mergeCell ref="A61:B61"/>
    <mergeCell ref="A60:B60"/>
    <mergeCell ref="A62:B62"/>
  </mergeCells>
  <printOptions horizontalCentered="1" verticalCentered="1"/>
  <pageMargins left="0.15748031496062992" right="0.35433070866141736" top="0.7874015748031497" bottom="0.4724409448818898" header="0.5118110236220472" footer="0.5118110236220472"/>
  <pageSetup horizontalDpi="600" verticalDpi="600" orientation="portrait" paperSize="9" r:id="rId2"/>
  <headerFooter alignWithMargins="0">
    <oddHeader>&amp;CЯхтенное агентство Marin.RU эксклюзивный дилер Harmony в России
mzh@marin.ru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zoomScale="90" zoomScaleNormal="90" workbookViewId="0" topLeftCell="A46">
      <selection activeCell="E10" sqref="E10"/>
    </sheetView>
  </sheetViews>
  <sheetFormatPr defaultColWidth="9.140625" defaultRowHeight="12.75"/>
  <cols>
    <col min="1" max="1" width="63.421875" style="37" customWidth="1"/>
    <col min="2" max="2" width="12.8515625" style="37" customWidth="1"/>
    <col min="3" max="3" width="7.8515625" style="72" customWidth="1"/>
    <col min="4" max="7" width="9.7109375" style="37" customWidth="1"/>
    <col min="8" max="8" width="59.57421875" style="38" customWidth="1"/>
    <col min="9" max="16384" width="8.8515625" style="0" customWidth="1"/>
  </cols>
  <sheetData>
    <row r="1" spans="1:8" ht="15" customHeight="1">
      <c r="A1" s="104" t="s">
        <v>153</v>
      </c>
      <c r="B1" s="39"/>
      <c r="C1" s="39"/>
      <c r="D1" s="39"/>
      <c r="E1" s="39"/>
      <c r="F1" s="39"/>
      <c r="G1" s="39"/>
      <c r="H1" s="40"/>
    </row>
    <row r="2" spans="1:8" ht="37.5" customHeight="1" thickBot="1">
      <c r="A2" s="41"/>
      <c r="B2" s="42"/>
      <c r="C2" s="42"/>
      <c r="D2" s="42"/>
      <c r="E2" s="42"/>
      <c r="F2" s="42"/>
      <c r="G2" s="42"/>
      <c r="H2" s="43"/>
    </row>
    <row r="3" spans="1:8" ht="18.75" customHeight="1" thickBot="1">
      <c r="A3" s="99" t="s">
        <v>149</v>
      </c>
      <c r="B3" s="44"/>
      <c r="C3" s="73"/>
      <c r="D3" s="45" t="s">
        <v>46</v>
      </c>
      <c r="E3" s="46"/>
      <c r="F3" s="46"/>
      <c r="G3" s="47"/>
      <c r="H3" s="44"/>
    </row>
    <row r="4" spans="1:8" ht="15.75" customHeight="1">
      <c r="A4" s="100" t="s">
        <v>150</v>
      </c>
      <c r="B4" s="44"/>
      <c r="C4" s="73"/>
      <c r="D4" s="48"/>
      <c r="E4" s="48"/>
      <c r="F4" s="48"/>
      <c r="G4" s="48"/>
      <c r="H4" s="44"/>
    </row>
    <row r="5" ht="16.5" customHeight="1">
      <c r="A5" s="101" t="s">
        <v>151</v>
      </c>
    </row>
    <row r="6" s="103" customFormat="1" ht="12" customHeight="1">
      <c r="A6" s="102" t="s">
        <v>152</v>
      </c>
    </row>
    <row r="7" s="103" customFormat="1" ht="12" customHeight="1" thickBot="1"/>
    <row r="8" spans="1:8" ht="23.25" customHeight="1" thickBot="1">
      <c r="A8" s="50"/>
      <c r="B8" s="50"/>
      <c r="C8" s="108"/>
      <c r="D8" s="109" t="s">
        <v>155</v>
      </c>
      <c r="E8" s="109" t="s">
        <v>156</v>
      </c>
      <c r="F8" s="109" t="s">
        <v>157</v>
      </c>
      <c r="G8" s="109" t="s">
        <v>158</v>
      </c>
      <c r="H8" s="51"/>
    </row>
    <row r="9" spans="1:8" s="57" customFormat="1" ht="15.75" thickBot="1">
      <c r="A9" s="52" t="s">
        <v>98</v>
      </c>
      <c r="B9" s="53">
        <f>D9*C9</f>
        <v>0</v>
      </c>
      <c r="C9" s="74"/>
      <c r="D9" s="53">
        <v>8536</v>
      </c>
      <c r="E9" s="53">
        <v>8920</v>
      </c>
      <c r="F9" s="54" t="s">
        <v>47</v>
      </c>
      <c r="G9" s="55" t="s">
        <v>47</v>
      </c>
      <c r="H9" s="56" t="s">
        <v>48</v>
      </c>
    </row>
    <row r="10" spans="1:8" s="57" customFormat="1" ht="15.75" thickBot="1">
      <c r="A10" s="58" t="s">
        <v>99</v>
      </c>
      <c r="B10" s="53">
        <f aca="true" t="shared" si="0" ref="B10:B65">D10*C10</f>
        <v>0</v>
      </c>
      <c r="C10" s="75"/>
      <c r="D10" s="59">
        <v>2480</v>
      </c>
      <c r="E10" s="59">
        <v>2921</v>
      </c>
      <c r="F10" s="60">
        <v>3362</v>
      </c>
      <c r="G10" s="61">
        <v>3864</v>
      </c>
      <c r="H10" s="62" t="s">
        <v>49</v>
      </c>
    </row>
    <row r="11" spans="1:8" s="57" customFormat="1" ht="15.75" thickBot="1">
      <c r="A11" s="58"/>
      <c r="B11" s="53"/>
      <c r="C11" s="75"/>
      <c r="D11" s="59"/>
      <c r="E11" s="59"/>
      <c r="F11" s="60"/>
      <c r="G11" s="61"/>
      <c r="H11" s="62" t="s">
        <v>50</v>
      </c>
    </row>
    <row r="12" spans="1:8" s="57" customFormat="1" ht="15.75" thickBot="1">
      <c r="A12" s="58"/>
      <c r="B12" s="53"/>
      <c r="C12" s="75"/>
      <c r="D12" s="59"/>
      <c r="E12" s="59"/>
      <c r="F12" s="60"/>
      <c r="G12" s="61"/>
      <c r="H12" s="62"/>
    </row>
    <row r="13" spans="1:8" s="57" customFormat="1" ht="15.75" thickBot="1">
      <c r="A13" s="58" t="s">
        <v>100</v>
      </c>
      <c r="B13" s="53"/>
      <c r="C13" s="75"/>
      <c r="D13" s="59" t="s">
        <v>47</v>
      </c>
      <c r="E13" s="59" t="s">
        <v>47</v>
      </c>
      <c r="F13" s="60" t="s">
        <v>51</v>
      </c>
      <c r="G13" s="61" t="s">
        <v>51</v>
      </c>
      <c r="H13" s="63" t="s">
        <v>52</v>
      </c>
    </row>
    <row r="14" spans="1:8" s="57" customFormat="1" ht="15.75" thickBot="1">
      <c r="A14" s="92" t="s">
        <v>101</v>
      </c>
      <c r="B14" s="93">
        <f t="shared" si="0"/>
        <v>2650</v>
      </c>
      <c r="C14" s="85">
        <v>1</v>
      </c>
      <c r="D14" s="86">
        <v>2650</v>
      </c>
      <c r="E14" s="59">
        <v>2716</v>
      </c>
      <c r="F14" s="60" t="s">
        <v>47</v>
      </c>
      <c r="G14" s="61" t="s">
        <v>47</v>
      </c>
      <c r="H14" s="63" t="s">
        <v>53</v>
      </c>
    </row>
    <row r="15" spans="1:8" s="57" customFormat="1" ht="15.75" thickBot="1">
      <c r="A15" s="58" t="s">
        <v>102</v>
      </c>
      <c r="B15" s="53"/>
      <c r="C15" s="75"/>
      <c r="D15" s="59" t="s">
        <v>51</v>
      </c>
      <c r="E15" s="59" t="s">
        <v>51</v>
      </c>
      <c r="F15" s="60" t="s">
        <v>51</v>
      </c>
      <c r="G15" s="61">
        <v>3044</v>
      </c>
      <c r="H15" s="63" t="s">
        <v>54</v>
      </c>
    </row>
    <row r="16" spans="1:8" s="57" customFormat="1" ht="15.75" thickBot="1">
      <c r="A16" s="58"/>
      <c r="B16" s="53"/>
      <c r="C16" s="75"/>
      <c r="D16" s="59"/>
      <c r="E16" s="59"/>
      <c r="F16" s="60"/>
      <c r="G16" s="61"/>
      <c r="H16" s="62"/>
    </row>
    <row r="17" spans="1:8" s="57" customFormat="1" ht="15.75" thickBot="1">
      <c r="A17" s="58" t="s">
        <v>141</v>
      </c>
      <c r="B17" s="53">
        <f t="shared" si="0"/>
        <v>0</v>
      </c>
      <c r="C17" s="75"/>
      <c r="D17" s="59">
        <v>1670</v>
      </c>
      <c r="E17" s="59" t="s">
        <v>51</v>
      </c>
      <c r="F17" s="60" t="s">
        <v>51</v>
      </c>
      <c r="G17" s="61" t="s">
        <v>51</v>
      </c>
      <c r="H17" s="63" t="s">
        <v>55</v>
      </c>
    </row>
    <row r="18" spans="1:8" s="57" customFormat="1" ht="15.75" thickBot="1">
      <c r="A18" s="58" t="s">
        <v>142</v>
      </c>
      <c r="B18" s="53"/>
      <c r="C18" s="75"/>
      <c r="D18" s="59" t="s">
        <v>51</v>
      </c>
      <c r="E18" s="59">
        <v>1730</v>
      </c>
      <c r="F18" s="60" t="s">
        <v>51</v>
      </c>
      <c r="G18" s="61" t="s">
        <v>51</v>
      </c>
      <c r="H18" s="63" t="s">
        <v>56</v>
      </c>
    </row>
    <row r="19" spans="1:8" s="57" customFormat="1" ht="15.75" thickBot="1">
      <c r="A19" s="58" t="s">
        <v>143</v>
      </c>
      <c r="B19" s="53"/>
      <c r="C19" s="75"/>
      <c r="D19" s="59" t="s">
        <v>51</v>
      </c>
      <c r="E19" s="59" t="s">
        <v>51</v>
      </c>
      <c r="F19" s="60">
        <v>1800</v>
      </c>
      <c r="G19" s="61" t="s">
        <v>51</v>
      </c>
      <c r="H19" s="63" t="s">
        <v>57</v>
      </c>
    </row>
    <row r="20" spans="1:8" s="57" customFormat="1" ht="15.75" thickBot="1">
      <c r="A20" s="58" t="s">
        <v>144</v>
      </c>
      <c r="B20" s="53"/>
      <c r="C20" s="75"/>
      <c r="D20" s="59" t="s">
        <v>51</v>
      </c>
      <c r="E20" s="59" t="s">
        <v>51</v>
      </c>
      <c r="F20" s="60" t="s">
        <v>51</v>
      </c>
      <c r="G20" s="61">
        <v>3786</v>
      </c>
      <c r="H20" s="63" t="s">
        <v>58</v>
      </c>
    </row>
    <row r="21" spans="1:8" s="57" customFormat="1" ht="15.75" thickBot="1">
      <c r="A21" s="58" t="s">
        <v>103</v>
      </c>
      <c r="B21" s="53">
        <f t="shared" si="0"/>
        <v>0</v>
      </c>
      <c r="C21" s="75"/>
      <c r="D21" s="59">
        <v>2613</v>
      </c>
      <c r="E21" s="59">
        <v>943</v>
      </c>
      <c r="F21" s="60" t="s">
        <v>51</v>
      </c>
      <c r="G21" s="61" t="s">
        <v>51</v>
      </c>
      <c r="H21" s="63" t="s">
        <v>59</v>
      </c>
    </row>
    <row r="22" spans="1:8" s="57" customFormat="1" ht="15.75" thickBot="1">
      <c r="A22" s="58" t="s">
        <v>104</v>
      </c>
      <c r="B22" s="53"/>
      <c r="C22" s="75"/>
      <c r="D22" s="59" t="s">
        <v>51</v>
      </c>
      <c r="E22" s="59">
        <v>2488</v>
      </c>
      <c r="F22" s="60">
        <v>1300</v>
      </c>
      <c r="G22" s="61" t="s">
        <v>51</v>
      </c>
      <c r="H22" s="63" t="s">
        <v>60</v>
      </c>
    </row>
    <row r="23" spans="1:8" s="57" customFormat="1" ht="15.75" thickBot="1">
      <c r="A23" s="58" t="s">
        <v>105</v>
      </c>
      <c r="B23" s="53"/>
      <c r="C23" s="75"/>
      <c r="D23" s="59" t="s">
        <v>51</v>
      </c>
      <c r="E23" s="59" t="s">
        <v>51</v>
      </c>
      <c r="F23" s="60">
        <v>1870</v>
      </c>
      <c r="G23" s="61">
        <v>1870</v>
      </c>
      <c r="H23" s="63" t="s">
        <v>61</v>
      </c>
    </row>
    <row r="24" spans="1:8" s="57" customFormat="1" ht="15.75" thickBot="1">
      <c r="A24" s="58" t="s">
        <v>111</v>
      </c>
      <c r="B24" s="53">
        <f t="shared" si="0"/>
        <v>0</v>
      </c>
      <c r="C24" s="75"/>
      <c r="D24" s="59">
        <v>1550</v>
      </c>
      <c r="E24" s="59">
        <v>1670</v>
      </c>
      <c r="F24" s="60">
        <v>1763</v>
      </c>
      <c r="G24" s="61">
        <v>1865</v>
      </c>
      <c r="H24" s="62" t="s">
        <v>62</v>
      </c>
    </row>
    <row r="25" spans="1:8" s="57" customFormat="1" ht="15.75" thickBot="1">
      <c r="A25" s="58" t="s">
        <v>106</v>
      </c>
      <c r="B25" s="53">
        <f t="shared" si="0"/>
        <v>0</v>
      </c>
      <c r="C25" s="75"/>
      <c r="D25" s="59">
        <v>230</v>
      </c>
      <c r="E25" s="59">
        <v>230</v>
      </c>
      <c r="F25" s="60">
        <v>230</v>
      </c>
      <c r="G25" s="61">
        <v>230</v>
      </c>
      <c r="H25" s="62" t="s">
        <v>63</v>
      </c>
    </row>
    <row r="26" spans="1:8" s="57" customFormat="1" ht="15.75" thickBot="1">
      <c r="A26" s="58" t="s">
        <v>107</v>
      </c>
      <c r="B26" s="53"/>
      <c r="C26" s="75"/>
      <c r="D26" s="59" t="s">
        <v>51</v>
      </c>
      <c r="E26" s="59" t="s">
        <v>51</v>
      </c>
      <c r="F26" s="60" t="s">
        <v>51</v>
      </c>
      <c r="G26" s="61">
        <v>305</v>
      </c>
      <c r="H26" s="63" t="s">
        <v>64</v>
      </c>
    </row>
    <row r="27" spans="1:8" s="57" customFormat="1" ht="15.75" thickBot="1">
      <c r="A27" s="58"/>
      <c r="B27" s="53"/>
      <c r="C27" s="75"/>
      <c r="D27" s="59"/>
      <c r="E27" s="59"/>
      <c r="F27" s="60"/>
      <c r="G27" s="61"/>
      <c r="H27" s="62"/>
    </row>
    <row r="28" spans="1:8" s="57" customFormat="1" ht="15.75" thickBot="1">
      <c r="A28" s="58" t="s">
        <v>108</v>
      </c>
      <c r="B28" s="53">
        <f t="shared" si="0"/>
        <v>0</v>
      </c>
      <c r="C28" s="75"/>
      <c r="D28" s="59">
        <v>1200</v>
      </c>
      <c r="E28" s="59">
        <v>1486</v>
      </c>
      <c r="F28" s="60">
        <v>1778</v>
      </c>
      <c r="G28" s="61">
        <v>2600</v>
      </c>
      <c r="H28" s="62" t="s">
        <v>65</v>
      </c>
    </row>
    <row r="29" spans="1:8" s="57" customFormat="1" ht="15.75" thickBot="1">
      <c r="A29" s="58" t="s">
        <v>109</v>
      </c>
      <c r="B29" s="53">
        <f t="shared" si="0"/>
        <v>0</v>
      </c>
      <c r="C29" s="75"/>
      <c r="D29" s="59">
        <v>2920</v>
      </c>
      <c r="E29" s="59">
        <v>3395</v>
      </c>
      <c r="F29" s="60">
        <v>4500</v>
      </c>
      <c r="G29" s="61">
        <v>5535</v>
      </c>
      <c r="H29" s="62" t="s">
        <v>66</v>
      </c>
    </row>
    <row r="30" spans="1:8" s="57" customFormat="1" ht="15.75" thickBot="1">
      <c r="A30" s="58" t="s">
        <v>112</v>
      </c>
      <c r="B30" s="53">
        <f t="shared" si="0"/>
        <v>0</v>
      </c>
      <c r="C30" s="75"/>
      <c r="D30" s="59">
        <v>2600</v>
      </c>
      <c r="E30" s="59">
        <v>2940</v>
      </c>
      <c r="F30" s="60">
        <v>3330</v>
      </c>
      <c r="G30" s="61">
        <v>4050</v>
      </c>
      <c r="H30" s="62" t="s">
        <v>67</v>
      </c>
    </row>
    <row r="31" spans="1:8" s="57" customFormat="1" ht="15.75" thickBot="1">
      <c r="A31" s="58" t="s">
        <v>113</v>
      </c>
      <c r="B31" s="53">
        <f t="shared" si="0"/>
        <v>0</v>
      </c>
      <c r="C31" s="75"/>
      <c r="D31" s="59">
        <v>495</v>
      </c>
      <c r="E31" s="59">
        <v>582</v>
      </c>
      <c r="F31" s="60">
        <v>618</v>
      </c>
      <c r="G31" s="61">
        <v>744</v>
      </c>
      <c r="H31" s="62" t="s">
        <v>68</v>
      </c>
    </row>
    <row r="32" spans="1:8" s="57" customFormat="1" ht="15.75" thickBot="1">
      <c r="A32" s="58" t="s">
        <v>110</v>
      </c>
      <c r="B32" s="53">
        <f t="shared" si="0"/>
        <v>0</v>
      </c>
      <c r="C32" s="75"/>
      <c r="D32" s="59">
        <v>580</v>
      </c>
      <c r="E32" s="59">
        <v>580</v>
      </c>
      <c r="F32" s="60">
        <v>580</v>
      </c>
      <c r="G32" s="61">
        <v>580</v>
      </c>
      <c r="H32" s="62" t="s">
        <v>69</v>
      </c>
    </row>
    <row r="33" spans="1:8" s="57" customFormat="1" ht="15.75" thickBot="1">
      <c r="A33" s="58" t="s">
        <v>114</v>
      </c>
      <c r="B33" s="53">
        <f t="shared" si="0"/>
        <v>0</v>
      </c>
      <c r="C33" s="75"/>
      <c r="D33" s="59">
        <v>715</v>
      </c>
      <c r="E33" s="59">
        <v>861</v>
      </c>
      <c r="F33" s="60">
        <v>1000</v>
      </c>
      <c r="G33" s="61">
        <v>1435</v>
      </c>
      <c r="H33" s="62" t="s">
        <v>70</v>
      </c>
    </row>
    <row r="34" spans="1:8" s="57" customFormat="1" ht="15.75" thickBot="1">
      <c r="A34" s="58" t="s">
        <v>115</v>
      </c>
      <c r="B34" s="53">
        <f t="shared" si="0"/>
        <v>0</v>
      </c>
      <c r="C34" s="75"/>
      <c r="D34" s="59">
        <v>485</v>
      </c>
      <c r="E34" s="59">
        <v>538</v>
      </c>
      <c r="F34" s="60">
        <v>624</v>
      </c>
      <c r="G34" s="61">
        <v>755</v>
      </c>
      <c r="H34" s="62" t="s">
        <v>71</v>
      </c>
    </row>
    <row r="35" spans="1:8" s="57" customFormat="1" ht="15.75" thickBot="1">
      <c r="A35" s="58" t="s">
        <v>116</v>
      </c>
      <c r="B35" s="53"/>
      <c r="C35" s="75"/>
      <c r="D35" s="59" t="s">
        <v>51</v>
      </c>
      <c r="E35" s="59" t="s">
        <v>51</v>
      </c>
      <c r="F35" s="60" t="s">
        <v>51</v>
      </c>
      <c r="G35" s="61">
        <v>4365</v>
      </c>
      <c r="H35" s="63" t="s">
        <v>72</v>
      </c>
    </row>
    <row r="36" spans="1:8" s="57" customFormat="1" ht="15.75" thickBot="1">
      <c r="A36" s="58" t="s">
        <v>117</v>
      </c>
      <c r="B36" s="53">
        <f t="shared" si="0"/>
        <v>0</v>
      </c>
      <c r="C36" s="75"/>
      <c r="D36" s="59">
        <v>540</v>
      </c>
      <c r="E36" s="59">
        <v>540</v>
      </c>
      <c r="F36" s="60">
        <v>768</v>
      </c>
      <c r="G36" s="61">
        <v>995</v>
      </c>
      <c r="H36" s="62" t="s">
        <v>4</v>
      </c>
    </row>
    <row r="37" spans="1:8" s="57" customFormat="1" ht="15.75" thickBot="1">
      <c r="A37" s="58"/>
      <c r="B37" s="53"/>
      <c r="C37" s="75"/>
      <c r="D37" s="59"/>
      <c r="E37" s="59"/>
      <c r="F37" s="60"/>
      <c r="G37" s="61"/>
      <c r="H37" s="62"/>
    </row>
    <row r="38" spans="1:8" s="57" customFormat="1" ht="15.75" thickBot="1">
      <c r="A38" s="58" t="s">
        <v>118</v>
      </c>
      <c r="B38" s="53">
        <f t="shared" si="0"/>
        <v>0</v>
      </c>
      <c r="C38" s="75"/>
      <c r="D38" s="59">
        <v>1695</v>
      </c>
      <c r="E38" s="59">
        <v>1695</v>
      </c>
      <c r="F38" s="60">
        <v>1695</v>
      </c>
      <c r="G38" s="61">
        <v>1695</v>
      </c>
      <c r="H38" s="62" t="s">
        <v>73</v>
      </c>
    </row>
    <row r="39" spans="1:8" s="57" customFormat="1" ht="15.75" thickBot="1">
      <c r="A39" s="92" t="s">
        <v>119</v>
      </c>
      <c r="B39" s="93">
        <f t="shared" si="0"/>
        <v>1260</v>
      </c>
      <c r="C39" s="85">
        <v>1</v>
      </c>
      <c r="D39" s="86">
        <v>1260</v>
      </c>
      <c r="E39" s="59">
        <v>1424</v>
      </c>
      <c r="F39" s="60">
        <v>1517</v>
      </c>
      <c r="G39" s="61">
        <v>1600</v>
      </c>
      <c r="H39" s="62" t="s">
        <v>74</v>
      </c>
    </row>
    <row r="40" spans="1:8" s="57" customFormat="1" ht="15.75" thickBot="1">
      <c r="A40" s="58"/>
      <c r="B40" s="53"/>
      <c r="C40" s="75"/>
      <c r="D40" s="59"/>
      <c r="E40" s="59"/>
      <c r="F40" s="60"/>
      <c r="G40" s="61"/>
      <c r="H40" s="62"/>
    </row>
    <row r="41" spans="1:8" s="57" customFormat="1" ht="15.75" thickBot="1">
      <c r="A41" s="58" t="s">
        <v>120</v>
      </c>
      <c r="B41" s="53">
        <f t="shared" si="0"/>
        <v>0</v>
      </c>
      <c r="C41" s="75"/>
      <c r="D41" s="59">
        <v>3340</v>
      </c>
      <c r="E41" s="59">
        <v>3340</v>
      </c>
      <c r="F41" s="60">
        <v>3875</v>
      </c>
      <c r="G41" s="61">
        <v>3875</v>
      </c>
      <c r="H41" s="62" t="s">
        <v>75</v>
      </c>
    </row>
    <row r="42" spans="1:8" s="57" customFormat="1" ht="15.75" thickBot="1">
      <c r="A42" s="58" t="s">
        <v>121</v>
      </c>
      <c r="B42" s="53">
        <f t="shared" si="0"/>
        <v>0</v>
      </c>
      <c r="C42" s="75"/>
      <c r="D42" s="59">
        <v>390</v>
      </c>
      <c r="E42" s="59">
        <v>390</v>
      </c>
      <c r="F42" s="60">
        <v>390</v>
      </c>
      <c r="G42" s="61">
        <v>390</v>
      </c>
      <c r="H42" s="64" t="s">
        <v>76</v>
      </c>
    </row>
    <row r="43" spans="1:8" s="57" customFormat="1" ht="15.75" thickBot="1">
      <c r="A43" s="58" t="s">
        <v>147</v>
      </c>
      <c r="B43" s="53">
        <f t="shared" si="0"/>
        <v>0</v>
      </c>
      <c r="C43" s="75"/>
      <c r="D43" s="59">
        <v>350</v>
      </c>
      <c r="E43" s="59">
        <v>350</v>
      </c>
      <c r="F43" s="60">
        <v>350</v>
      </c>
      <c r="G43" s="61">
        <v>350</v>
      </c>
      <c r="H43" s="62" t="s">
        <v>77</v>
      </c>
    </row>
    <row r="44" spans="1:8" s="57" customFormat="1" ht="15.75" thickBot="1">
      <c r="A44" s="58" t="s">
        <v>122</v>
      </c>
      <c r="B44" s="53">
        <f t="shared" si="0"/>
        <v>0</v>
      </c>
      <c r="C44" s="75"/>
      <c r="D44" s="59">
        <v>834</v>
      </c>
      <c r="E44" s="59">
        <v>834</v>
      </c>
      <c r="F44" s="60">
        <v>834</v>
      </c>
      <c r="G44" s="61">
        <v>834</v>
      </c>
      <c r="H44" s="64" t="s">
        <v>78</v>
      </c>
    </row>
    <row r="45" spans="1:8" s="57" customFormat="1" ht="15.75" thickBot="1">
      <c r="A45" s="58" t="s">
        <v>123</v>
      </c>
      <c r="B45" s="53">
        <f t="shared" si="0"/>
        <v>0</v>
      </c>
      <c r="C45" s="75"/>
      <c r="D45" s="59">
        <v>875</v>
      </c>
      <c r="E45" s="59">
        <v>875</v>
      </c>
      <c r="F45" s="60">
        <v>875</v>
      </c>
      <c r="G45" s="61">
        <v>875</v>
      </c>
      <c r="H45" s="62" t="s">
        <v>79</v>
      </c>
    </row>
    <row r="46" spans="1:8" s="57" customFormat="1" ht="15.75" thickBot="1">
      <c r="A46" s="58" t="s">
        <v>124</v>
      </c>
      <c r="B46" s="53">
        <f t="shared" si="0"/>
        <v>0</v>
      </c>
      <c r="C46" s="75"/>
      <c r="D46" s="59"/>
      <c r="E46" s="59">
        <v>1280</v>
      </c>
      <c r="F46" s="60">
        <v>1280</v>
      </c>
      <c r="G46" s="61">
        <v>1280</v>
      </c>
      <c r="H46" s="62" t="s">
        <v>80</v>
      </c>
    </row>
    <row r="47" spans="1:8" s="57" customFormat="1" ht="15.75" thickBot="1">
      <c r="A47" s="58" t="s">
        <v>125</v>
      </c>
      <c r="B47" s="53">
        <f t="shared" si="0"/>
        <v>0</v>
      </c>
      <c r="C47" s="75"/>
      <c r="D47" s="59">
        <v>560</v>
      </c>
      <c r="E47" s="59">
        <v>560</v>
      </c>
      <c r="F47" s="60">
        <v>615</v>
      </c>
      <c r="G47" s="61">
        <v>615</v>
      </c>
      <c r="H47" s="62" t="s">
        <v>81</v>
      </c>
    </row>
    <row r="48" spans="1:8" s="57" customFormat="1" ht="15.75" thickBot="1">
      <c r="A48" s="58" t="s">
        <v>126</v>
      </c>
      <c r="B48" s="53"/>
      <c r="C48" s="75"/>
      <c r="D48" s="59" t="s">
        <v>51</v>
      </c>
      <c r="E48" s="59">
        <v>6045</v>
      </c>
      <c r="F48" s="60">
        <v>6715</v>
      </c>
      <c r="G48" s="61">
        <v>7445</v>
      </c>
      <c r="H48" s="62" t="s">
        <v>82</v>
      </c>
    </row>
    <row r="49" spans="1:8" s="57" customFormat="1" ht="15.75" thickBot="1">
      <c r="A49" s="58" t="s">
        <v>127</v>
      </c>
      <c r="B49" s="53"/>
      <c r="C49" s="75"/>
      <c r="D49" s="59" t="s">
        <v>51</v>
      </c>
      <c r="E49" s="59" t="s">
        <v>51</v>
      </c>
      <c r="F49" s="60" t="s">
        <v>51</v>
      </c>
      <c r="G49" s="61">
        <v>6870</v>
      </c>
      <c r="H49" s="62" t="s">
        <v>83</v>
      </c>
    </row>
    <row r="50" spans="1:8" s="57" customFormat="1" ht="15.75" thickBot="1">
      <c r="A50" s="58" t="s">
        <v>128</v>
      </c>
      <c r="B50" s="53"/>
      <c r="C50" s="75"/>
      <c r="D50" s="59" t="s">
        <v>51</v>
      </c>
      <c r="E50" s="59" t="s">
        <v>51</v>
      </c>
      <c r="F50" s="60">
        <v>8260</v>
      </c>
      <c r="G50" s="61">
        <v>8260</v>
      </c>
      <c r="H50" s="62" t="s">
        <v>84</v>
      </c>
    </row>
    <row r="51" spans="1:8" s="57" customFormat="1" ht="15.75" thickBot="1">
      <c r="A51" s="58" t="s">
        <v>42</v>
      </c>
      <c r="B51" s="53">
        <f t="shared" si="0"/>
        <v>0</v>
      </c>
      <c r="C51" s="75"/>
      <c r="D51" s="59">
        <v>2753</v>
      </c>
      <c r="E51" s="59">
        <v>2993</v>
      </c>
      <c r="F51" s="60">
        <v>3710</v>
      </c>
      <c r="G51" s="61">
        <v>4479</v>
      </c>
      <c r="H51" s="62" t="s">
        <v>85</v>
      </c>
    </row>
    <row r="52" spans="1:8" s="57" customFormat="1" ht="15.75" thickBot="1">
      <c r="A52" s="58"/>
      <c r="B52" s="53"/>
      <c r="C52" s="75"/>
      <c r="D52" s="59"/>
      <c r="E52" s="59"/>
      <c r="F52" s="60"/>
      <c r="G52" s="61"/>
      <c r="H52" s="62"/>
    </row>
    <row r="53" spans="1:8" s="57" customFormat="1" ht="15.75" thickBot="1">
      <c r="A53" s="58" t="s">
        <v>129</v>
      </c>
      <c r="B53" s="53">
        <f t="shared" si="0"/>
        <v>0</v>
      </c>
      <c r="C53" s="75"/>
      <c r="D53" s="59">
        <v>4131</v>
      </c>
      <c r="E53" s="59">
        <v>4131</v>
      </c>
      <c r="F53" s="60">
        <v>4707</v>
      </c>
      <c r="G53" s="61">
        <v>5328</v>
      </c>
      <c r="H53" s="62" t="s">
        <v>86</v>
      </c>
    </row>
    <row r="54" spans="1:8" s="57" customFormat="1" ht="15.75" thickBot="1">
      <c r="A54" s="58" t="s">
        <v>130</v>
      </c>
      <c r="B54" s="53">
        <f t="shared" si="0"/>
        <v>0</v>
      </c>
      <c r="C54" s="75"/>
      <c r="D54" s="59">
        <v>2950</v>
      </c>
      <c r="E54" s="59">
        <v>2950</v>
      </c>
      <c r="F54" s="60">
        <v>2950</v>
      </c>
      <c r="G54" s="61">
        <v>2950</v>
      </c>
      <c r="H54" s="62" t="s">
        <v>87</v>
      </c>
    </row>
    <row r="55" spans="1:8" s="57" customFormat="1" ht="15.75" thickBot="1">
      <c r="A55" s="58" t="s">
        <v>131</v>
      </c>
      <c r="B55" s="53">
        <f t="shared" si="0"/>
        <v>0</v>
      </c>
      <c r="C55" s="75"/>
      <c r="D55" s="59">
        <v>750</v>
      </c>
      <c r="E55" s="59">
        <v>750</v>
      </c>
      <c r="F55" s="60">
        <v>750</v>
      </c>
      <c r="G55" s="61">
        <v>750</v>
      </c>
      <c r="H55" s="62" t="s">
        <v>88</v>
      </c>
    </row>
    <row r="56" spans="1:8" s="57" customFormat="1" ht="15.75" thickBot="1">
      <c r="A56" s="58" t="s">
        <v>132</v>
      </c>
      <c r="B56" s="53">
        <f t="shared" si="0"/>
        <v>0</v>
      </c>
      <c r="C56" s="75"/>
      <c r="D56" s="59">
        <v>1805</v>
      </c>
      <c r="E56" s="59">
        <v>1805</v>
      </c>
      <c r="F56" s="60">
        <v>1805</v>
      </c>
      <c r="G56" s="61">
        <v>1805</v>
      </c>
      <c r="H56" s="62" t="s">
        <v>89</v>
      </c>
    </row>
    <row r="57" spans="1:8" s="57" customFormat="1" ht="15.75" thickBot="1">
      <c r="A57" s="58"/>
      <c r="B57" s="53"/>
      <c r="C57" s="75"/>
      <c r="D57" s="59"/>
      <c r="E57" s="59"/>
      <c r="F57" s="60"/>
      <c r="G57" s="61"/>
      <c r="H57" s="62"/>
    </row>
    <row r="58" spans="1:8" s="57" customFormat="1" ht="15.75" thickBot="1">
      <c r="A58" s="90" t="s">
        <v>133</v>
      </c>
      <c r="B58" s="91">
        <f t="shared" si="0"/>
        <v>0</v>
      </c>
      <c r="C58" s="87"/>
      <c r="D58" s="89">
        <v>2800</v>
      </c>
      <c r="E58" s="59">
        <v>2800</v>
      </c>
      <c r="F58" s="60">
        <v>2800</v>
      </c>
      <c r="G58" s="61">
        <v>2800</v>
      </c>
      <c r="H58" s="62" t="s">
        <v>90</v>
      </c>
    </row>
    <row r="59" spans="1:8" s="57" customFormat="1" ht="15.75" thickBot="1">
      <c r="A59" s="58" t="s">
        <v>134</v>
      </c>
      <c r="B59" s="53">
        <f t="shared" si="0"/>
        <v>0</v>
      </c>
      <c r="C59" s="75"/>
      <c r="D59" s="59">
        <v>3280</v>
      </c>
      <c r="E59" s="59">
        <v>3280</v>
      </c>
      <c r="F59" s="60">
        <v>3280</v>
      </c>
      <c r="G59" s="61">
        <v>3280</v>
      </c>
      <c r="H59" s="62" t="s">
        <v>91</v>
      </c>
    </row>
    <row r="60" spans="1:8" s="57" customFormat="1" ht="15.75" thickBot="1">
      <c r="A60" s="58" t="s">
        <v>135</v>
      </c>
      <c r="B60" s="53"/>
      <c r="C60" s="75"/>
      <c r="D60" s="59" t="s">
        <v>51</v>
      </c>
      <c r="E60" s="59" t="s">
        <v>51</v>
      </c>
      <c r="F60" s="60" t="s">
        <v>51</v>
      </c>
      <c r="G60" s="61">
        <v>3980</v>
      </c>
      <c r="H60" s="62" t="s">
        <v>92</v>
      </c>
    </row>
    <row r="61" spans="1:8" s="57" customFormat="1" ht="15.75" thickBot="1">
      <c r="A61" s="80" t="s">
        <v>136</v>
      </c>
      <c r="B61" s="88">
        <f t="shared" si="0"/>
        <v>560</v>
      </c>
      <c r="C61" s="82">
        <v>1</v>
      </c>
      <c r="D61" s="81">
        <v>560</v>
      </c>
      <c r="E61" s="59">
        <v>560</v>
      </c>
      <c r="F61" s="60">
        <v>690</v>
      </c>
      <c r="G61" s="61">
        <v>690</v>
      </c>
      <c r="H61" s="62" t="s">
        <v>93</v>
      </c>
    </row>
    <row r="62" spans="1:8" s="57" customFormat="1" ht="15.75" thickBot="1">
      <c r="A62" s="90" t="s">
        <v>137</v>
      </c>
      <c r="B62" s="91">
        <f t="shared" si="0"/>
        <v>0</v>
      </c>
      <c r="C62" s="87"/>
      <c r="D62" s="89">
        <v>325</v>
      </c>
      <c r="E62" s="59">
        <v>325</v>
      </c>
      <c r="F62" s="60">
        <v>385</v>
      </c>
      <c r="G62" s="61">
        <v>385</v>
      </c>
      <c r="H62" s="62" t="s">
        <v>94</v>
      </c>
    </row>
    <row r="63" spans="1:8" s="57" customFormat="1" ht="15.75" thickBot="1">
      <c r="A63" s="90" t="s">
        <v>138</v>
      </c>
      <c r="B63" s="91">
        <f t="shared" si="0"/>
        <v>0</v>
      </c>
      <c r="C63" s="87"/>
      <c r="D63" s="89">
        <v>450</v>
      </c>
      <c r="E63" s="59">
        <v>505</v>
      </c>
      <c r="F63" s="60">
        <v>575</v>
      </c>
      <c r="G63" s="61">
        <v>635</v>
      </c>
      <c r="H63" s="62" t="s">
        <v>95</v>
      </c>
    </row>
    <row r="64" spans="1:8" s="57" customFormat="1" ht="15.75" thickBot="1">
      <c r="A64" s="58" t="s">
        <v>139</v>
      </c>
      <c r="B64" s="53">
        <f t="shared" si="0"/>
        <v>0</v>
      </c>
      <c r="C64" s="75"/>
      <c r="D64" s="59">
        <v>875</v>
      </c>
      <c r="E64" s="59">
        <v>922</v>
      </c>
      <c r="F64" s="60">
        <v>1105</v>
      </c>
      <c r="G64" s="61">
        <v>1350</v>
      </c>
      <c r="H64" s="62" t="s">
        <v>96</v>
      </c>
    </row>
    <row r="65" spans="1:8" s="71" customFormat="1" ht="15.75" thickBot="1">
      <c r="A65" s="83" t="s">
        <v>140</v>
      </c>
      <c r="B65" s="84">
        <f t="shared" si="0"/>
        <v>880</v>
      </c>
      <c r="C65" s="85">
        <v>1</v>
      </c>
      <c r="D65" s="86">
        <v>880</v>
      </c>
      <c r="E65" s="59">
        <v>1005</v>
      </c>
      <c r="F65" s="60">
        <v>1150</v>
      </c>
      <c r="G65" s="61">
        <v>1385</v>
      </c>
      <c r="H65" s="79" t="s">
        <v>97</v>
      </c>
    </row>
    <row r="66" spans="1:8" s="57" customFormat="1" ht="15.75" thickBot="1">
      <c r="A66" s="80" t="s">
        <v>145</v>
      </c>
      <c r="B66" s="81">
        <f>D66*C66</f>
        <v>3100</v>
      </c>
      <c r="C66" s="82">
        <v>1</v>
      </c>
      <c r="D66" s="81">
        <v>3100</v>
      </c>
      <c r="E66" s="59">
        <v>3200</v>
      </c>
      <c r="F66" s="60">
        <v>3400</v>
      </c>
      <c r="G66" s="61">
        <v>3750</v>
      </c>
      <c r="H66" s="62"/>
    </row>
    <row r="67" spans="1:8" s="57" customFormat="1" ht="15.75" thickBot="1">
      <c r="A67" s="78" t="s">
        <v>146</v>
      </c>
      <c r="B67" s="70">
        <f>D67*C67</f>
        <v>0</v>
      </c>
      <c r="C67" s="76"/>
      <c r="D67" s="65">
        <v>14500</v>
      </c>
      <c r="E67" s="65">
        <v>16990</v>
      </c>
      <c r="F67" s="65">
        <v>19530</v>
      </c>
      <c r="G67" s="66">
        <v>25400</v>
      </c>
      <c r="H67" s="67"/>
    </row>
    <row r="68" spans="1:8" s="98" customFormat="1" ht="23.25" customHeight="1" thickBot="1">
      <c r="A68" s="94" t="s">
        <v>148</v>
      </c>
      <c r="B68" s="49">
        <f>SUM(B9:B67)</f>
        <v>8450</v>
      </c>
      <c r="C68" s="95"/>
      <c r="D68" s="96"/>
      <c r="E68" s="96"/>
      <c r="F68" s="96"/>
      <c r="G68" s="96"/>
      <c r="H68" s="97"/>
    </row>
    <row r="69" spans="1:8" s="57" customFormat="1" ht="15">
      <c r="A69" s="68"/>
      <c r="B69" s="68"/>
      <c r="C69" s="77"/>
      <c r="D69" s="68"/>
      <c r="E69" s="68"/>
      <c r="F69" s="68"/>
      <c r="G69" s="68"/>
      <c r="H69" s="69"/>
    </row>
    <row r="70" spans="1:8" s="57" customFormat="1" ht="15">
      <c r="A70" s="68"/>
      <c r="B70" s="68"/>
      <c r="C70" s="77"/>
      <c r="D70" s="68"/>
      <c r="E70" s="68"/>
      <c r="F70" s="68"/>
      <c r="G70" s="68"/>
      <c r="H70" s="69"/>
    </row>
    <row r="71" spans="1:8" s="57" customFormat="1" ht="15">
      <c r="A71" s="68"/>
      <c r="B71" s="68"/>
      <c r="C71" s="77"/>
      <c r="D71" s="68"/>
      <c r="E71" s="68"/>
      <c r="F71" s="68"/>
      <c r="G71" s="68"/>
      <c r="H71" s="69"/>
    </row>
  </sheetData>
  <mergeCells count="3">
    <mergeCell ref="A1:H2"/>
    <mergeCell ref="D3:G3"/>
    <mergeCell ref="A6:IV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</dc:creator>
  <cp:keywords/>
  <dc:description/>
  <cp:lastModifiedBy>Mikhail</cp:lastModifiedBy>
  <cp:lastPrinted>2005-08-27T09:20:33Z</cp:lastPrinted>
  <dcterms:created xsi:type="dcterms:W3CDTF">2004-09-06T11:51:53Z</dcterms:created>
  <dcterms:modified xsi:type="dcterms:W3CDTF">2005-08-27T11:24:44Z</dcterms:modified>
  <cp:category/>
  <cp:version/>
  <cp:contentType/>
  <cp:contentStatus/>
</cp:coreProperties>
</file>